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mirela.cirjak\OneDrive - Sveučilište u Rijeci\Radna površina\"/>
    </mc:Choice>
  </mc:AlternateContent>
  <xr:revisionPtr revIDLastSave="0" documentId="13_ncr:1_{AA2F8BFD-DA4B-4305-AA65-54C5D50DEF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PURI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7" l="1"/>
  <c r="F11" i="7"/>
  <c r="E11" i="7"/>
  <c r="E10" i="7" s="1"/>
  <c r="D21" i="7"/>
  <c r="D11" i="7"/>
  <c r="D35" i="7"/>
  <c r="D39" i="7"/>
  <c r="G10" i="7"/>
  <c r="F10" i="7"/>
  <c r="C10" i="7"/>
  <c r="C12" i="7"/>
  <c r="D18" i="7"/>
  <c r="G17" i="7"/>
  <c r="F17" i="7"/>
  <c r="E17" i="7"/>
  <c r="D17" i="7"/>
  <c r="C17" i="7"/>
  <c r="D16" i="7"/>
  <c r="D14" i="7"/>
  <c r="D13" i="7"/>
  <c r="E6" i="7"/>
  <c r="D6" i="7"/>
  <c r="C6" i="7"/>
  <c r="G44" i="7"/>
  <c r="G6" i="7" s="1"/>
  <c r="F44" i="7"/>
  <c r="F6" i="7" s="1"/>
  <c r="E44" i="7"/>
  <c r="D44" i="7"/>
  <c r="C44" i="7"/>
  <c r="C39" i="7"/>
  <c r="C35" i="7"/>
  <c r="D28" i="7"/>
  <c r="C28" i="7"/>
  <c r="D22" i="7"/>
  <c r="C22" i="7"/>
  <c r="C21" i="7" s="1"/>
  <c r="C18" i="7"/>
  <c r="C9" i="7" s="1"/>
  <c r="D10" i="7" l="1"/>
  <c r="C11" i="7"/>
  <c r="D12" i="7"/>
  <c r="D3" i="7" s="1"/>
  <c r="C3" i="7"/>
  <c r="D7" i="7"/>
  <c r="G35" i="7"/>
  <c r="G7" i="7" s="1"/>
  <c r="F35" i="7"/>
  <c r="F7" i="7" s="1"/>
  <c r="E35" i="7"/>
  <c r="E7" i="7" s="1"/>
  <c r="C7" i="7"/>
  <c r="G39" i="7"/>
  <c r="G8" i="7" s="1"/>
  <c r="F39" i="7"/>
  <c r="F8" i="7" s="1"/>
  <c r="E39" i="7"/>
  <c r="E8" i="7" s="1"/>
  <c r="D8" i="7"/>
  <c r="C8" i="7"/>
  <c r="G28" i="7"/>
  <c r="G5" i="7" s="1"/>
  <c r="F28" i="7"/>
  <c r="F5" i="7" s="1"/>
  <c r="E28" i="7"/>
  <c r="E5" i="7" s="1"/>
  <c r="D5" i="7"/>
  <c r="C5" i="7"/>
  <c r="G22" i="7"/>
  <c r="F22" i="7"/>
  <c r="E22" i="7"/>
  <c r="D4" i="7"/>
  <c r="C4" i="7"/>
  <c r="G12" i="7"/>
  <c r="G3" i="7" s="1"/>
  <c r="F12" i="7"/>
  <c r="F3" i="7" s="1"/>
  <c r="E12" i="7"/>
  <c r="E3" i="7" s="1"/>
  <c r="G18" i="7"/>
  <c r="G9" i="7" s="1"/>
  <c r="F18" i="7"/>
  <c r="F9" i="7" s="1"/>
  <c r="E18" i="7"/>
  <c r="E9" i="7" s="1"/>
  <c r="D9" i="7"/>
  <c r="E4" i="7" l="1"/>
  <c r="E21" i="7"/>
  <c r="F4" i="7"/>
  <c r="F21" i="7"/>
  <c r="G4" i="7"/>
  <c r="G21" i="7"/>
</calcChain>
</file>

<file path=xl/sharedStrings.xml><?xml version="1.0" encoding="utf-8"?>
<sst xmlns="http://schemas.openxmlformats.org/spreadsheetml/2006/main" count="79" uniqueCount="37">
  <si>
    <t>Opći prihodi i primici</t>
  </si>
  <si>
    <t>43</t>
  </si>
  <si>
    <t>Ostali prihodi za posebne namjene</t>
  </si>
  <si>
    <t>51</t>
  </si>
  <si>
    <t>Pomoći EU</t>
  </si>
  <si>
    <t>Ostale pomoći</t>
  </si>
  <si>
    <t>31</t>
  </si>
  <si>
    <t>Vlastiti prihodi</t>
  </si>
  <si>
    <t>32</t>
  </si>
  <si>
    <t>34</t>
  </si>
  <si>
    <t>42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</si>
  <si>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</si>
  <si>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</si>
  <si>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</si>
  <si>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</si>
  <si>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</si>
  <si>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</si>
  <si>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</si>
  <si>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Pomoći dane u inozemstvo i unutar općeg proračuna</t>
  </si>
  <si>
    <t>52</t>
  </si>
  <si>
    <t>3705</t>
  </si>
  <si>
    <t>VISOKO OBRAZOVANJE</t>
  </si>
  <si>
    <t>PROJEKCIJA 
2027.</t>
  </si>
  <si>
    <t xml:space="preserve">AKADEMIJA PRIMIJENJENIH UMJETNOSTI </t>
  </si>
  <si>
    <t>IZVRŠENJE
2024.</t>
  </si>
  <si>
    <t>TEKUĆI PLAN
2025.</t>
  </si>
  <si>
    <t>PLAN 
2026.</t>
  </si>
  <si>
    <t>PROJEKCIJA 
2028.</t>
  </si>
  <si>
    <t>Mehanizam za oporavak i otpornost</t>
  </si>
  <si>
    <t>Ostali rashodi</t>
  </si>
  <si>
    <t>Pomoći iz državnog proračuna</t>
  </si>
  <si>
    <t>A679135</t>
  </si>
  <si>
    <t>PROGRAMSKO I OSTALO FINANCIRANJE JAVNIH VISOKIH UČILIŠTA – IZ EVIDENCIJSKIH PRIHODA</t>
  </si>
  <si>
    <t>PROGRAMSKO FINANCIRANJE JAVNIH VISOKIH UČILIŠTA 2025. - 2029.</t>
  </si>
  <si>
    <t>A679134</t>
  </si>
  <si>
    <t>A679136</t>
  </si>
  <si>
    <t>RAZVOJ SUSTAVA PROGRAMSKIH SPORAZUMA ZA FINANCIRANJE SVEUČILIŠTA I ZNANSTVENIH INSTITUTA USMJERENIH NA INOVACIJE, ISTRAŽIVANJE I RAZVOJ - NPOO (C3.2. R1-I1 )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</si>
</sst>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2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  <xf numFmtId="0" fontId="18" fillId="0" borderId="0"/>
  </cellStyleXfs>
  <cellXfs count="26">
    <xf numFmtId="0" fontId="0" fillId="0" borderId="0" xfId="0"/>
    <xf numFmtId="0" fontId="12" fillId="0" borderId="4" xfId="49" quotePrefix="1" applyFill="1">
      <alignment horizontal="left" vertical="center" inden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3" fontId="12" fillId="0" borderId="4" xfId="50" applyNumberFormat="1">
      <alignment horizontal="right" vertical="center"/>
    </xf>
    <xf numFmtId="3" fontId="15" fillId="0" borderId="0" xfId="0" applyNumberFormat="1" applyFont="1"/>
    <xf numFmtId="3" fontId="12" fillId="0" borderId="4" xfId="50" applyNumberFormat="1" applyFont="1">
      <alignment horizontal="right" vertical="center"/>
    </xf>
    <xf numFmtId="0" fontId="12" fillId="0" borderId="7" xfId="49" quotePrefix="1" applyFill="1" applyBorder="1" applyAlignment="1">
      <alignment horizontal="left" vertical="center" indent="9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Border="1">
      <alignment horizontal="right" vertical="center"/>
    </xf>
    <xf numFmtId="0" fontId="0" fillId="0" borderId="3" xfId="0" applyFill="1" applyBorder="1"/>
    <xf numFmtId="0" fontId="17" fillId="0" borderId="3" xfId="0" applyFont="1" applyFill="1" applyBorder="1"/>
    <xf numFmtId="0" fontId="13" fillId="27" borderId="3" xfId="0" quotePrefix="1" applyFont="1" applyFill="1" applyBorder="1" applyAlignment="1">
      <alignment horizontal="center" vertical="center" wrapText="1"/>
    </xf>
    <xf numFmtId="0" fontId="13" fillId="27" borderId="3" xfId="0" applyNumberFormat="1" applyFont="1" applyFill="1" applyBorder="1" applyAlignment="1" applyProtection="1">
      <alignment horizontal="center" vertical="center" wrapText="1"/>
    </xf>
    <xf numFmtId="0" fontId="1" fillId="27" borderId="5" xfId="6" quotePrefix="1" applyFont="1" applyFill="1" applyBorder="1" applyAlignment="1">
      <alignment horizontal="left" vertical="center" indent="4"/>
    </xf>
    <xf numFmtId="0" fontId="1" fillId="27" borderId="5" xfId="6" quotePrefix="1" applyFont="1" applyFill="1" applyBorder="1" applyAlignment="1">
      <alignment horizontal="left" vertical="center" indent="1"/>
    </xf>
    <xf numFmtId="3" fontId="14" fillId="27" borderId="6" xfId="50" applyNumberFormat="1" applyFont="1" applyFill="1" applyBorder="1">
      <alignment horizontal="right" vertical="center"/>
    </xf>
    <xf numFmtId="0" fontId="12" fillId="28" borderId="4" xfId="49" quotePrefix="1" applyFill="1" applyAlignment="1">
      <alignment horizontal="left" vertical="center" indent="7"/>
    </xf>
    <xf numFmtId="0" fontId="12" fillId="28" borderId="4" xfId="49" quotePrefix="1" applyFill="1">
      <alignment horizontal="left" vertical="center" indent="1"/>
    </xf>
    <xf numFmtId="3" fontId="12" fillId="28" borderId="4" xfId="50" applyNumberFormat="1" applyFill="1">
      <alignment horizontal="right" vertical="center"/>
    </xf>
    <xf numFmtId="3" fontId="12" fillId="28" borderId="4" xfId="50" applyNumberFormat="1" applyFont="1" applyFill="1">
      <alignment horizontal="right" vertical="center"/>
    </xf>
    <xf numFmtId="0" fontId="14" fillId="29" borderId="4" xfId="49" quotePrefix="1" applyFont="1" applyFill="1" applyAlignment="1">
      <alignment horizontal="left" vertical="center" indent="5"/>
    </xf>
    <xf numFmtId="0" fontId="14" fillId="29" borderId="4" xfId="49" quotePrefix="1" applyFont="1" applyFill="1">
      <alignment horizontal="left" vertical="center" indent="1"/>
    </xf>
    <xf numFmtId="3" fontId="14" fillId="29" borderId="4" xfId="50" applyNumberFormat="1" applyFont="1" applyFill="1">
      <alignment horizontal="right" vertical="center"/>
    </xf>
    <xf numFmtId="3" fontId="16" fillId="29" borderId="4" xfId="50" applyNumberFormat="1" applyFont="1" applyFill="1">
      <alignment horizontal="right" vertical="center"/>
    </xf>
    <xf numFmtId="3" fontId="19" fillId="0" borderId="4" xfId="50" applyNumberFormat="1" applyFont="1" applyProtection="1">
      <alignment horizontal="right" vertical="center"/>
      <protection locked="0"/>
    </xf>
  </cellXfs>
  <cellStyles count="52">
    <cellStyle name="Normal 2" xfId="3" xr:uid="{00000000-0005-0000-0000-000001000000}"/>
    <cellStyle name="Normalno" xfId="0" builtinId="0"/>
    <cellStyle name="Normalno 2" xfId="51" xr:uid="{E359A9F4-5FB9-4F38-AC26-4CA44697B51B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5"/>
  <sheetViews>
    <sheetView tabSelected="1" zoomScale="130" zoomScaleNormal="13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0" sqref="C10"/>
    </sheetView>
  </sheetViews>
  <sheetFormatPr defaultColWidth="9.140625" defaultRowHeight="15" x14ac:dyDescent="0.25"/>
  <cols>
    <col min="1" max="1" width="17.28515625" style="2" customWidth="1"/>
    <col min="2" max="2" width="51.42578125" style="2" customWidth="1"/>
    <col min="3" max="7" width="13.28515625" style="2" customWidth="1"/>
    <col min="8" max="16384" width="9.140625" style="2"/>
  </cols>
  <sheetData>
    <row r="2" spans="1:7" ht="38.25" x14ac:dyDescent="0.25">
      <c r="A2" s="12">
        <v>38454</v>
      </c>
      <c r="B2" s="12" t="s">
        <v>23</v>
      </c>
      <c r="C2" s="12" t="s">
        <v>24</v>
      </c>
      <c r="D2" s="12" t="s">
        <v>25</v>
      </c>
      <c r="E2" s="13" t="s">
        <v>26</v>
      </c>
      <c r="F2" s="13" t="s">
        <v>22</v>
      </c>
      <c r="G2" s="13" t="s">
        <v>27</v>
      </c>
    </row>
    <row r="3" spans="1:7" x14ac:dyDescent="0.25">
      <c r="A3" s="17">
        <v>11</v>
      </c>
      <c r="B3" s="18" t="s">
        <v>0</v>
      </c>
      <c r="C3" s="19">
        <f>C12</f>
        <v>3067992</v>
      </c>
      <c r="D3" s="19">
        <f>D12</f>
        <v>3759151</v>
      </c>
      <c r="E3" s="19">
        <f>E12</f>
        <v>3765979.86</v>
      </c>
      <c r="F3" s="19">
        <f t="shared" ref="F3:G3" si="0">F12</f>
        <v>3937732.21</v>
      </c>
      <c r="G3" s="19">
        <f t="shared" si="0"/>
        <v>4072622.28</v>
      </c>
    </row>
    <row r="4" spans="1:7" x14ac:dyDescent="0.25">
      <c r="A4" s="17">
        <v>31</v>
      </c>
      <c r="B4" s="18" t="s">
        <v>7</v>
      </c>
      <c r="C4" s="19">
        <f t="shared" ref="C4:D4" si="1">C22</f>
        <v>21316</v>
      </c>
      <c r="D4" s="19">
        <f t="shared" si="1"/>
        <v>36548</v>
      </c>
      <c r="E4" s="19">
        <f>E22</f>
        <v>68924</v>
      </c>
      <c r="F4" s="19">
        <f t="shared" ref="F4:G4" si="2">F22</f>
        <v>42796</v>
      </c>
      <c r="G4" s="19">
        <f t="shared" si="2"/>
        <v>43317</v>
      </c>
    </row>
    <row r="5" spans="1:7" x14ac:dyDescent="0.25">
      <c r="A5" s="17">
        <v>43</v>
      </c>
      <c r="B5" s="18" t="s">
        <v>2</v>
      </c>
      <c r="C5" s="19">
        <f t="shared" ref="C5:D5" si="3">C28</f>
        <v>80814</v>
      </c>
      <c r="D5" s="19">
        <f t="shared" si="3"/>
        <v>78756</v>
      </c>
      <c r="E5" s="19">
        <f>E28</f>
        <v>106709</v>
      </c>
      <c r="F5" s="19">
        <f t="shared" ref="F5:G5" si="4">F28</f>
        <v>83659</v>
      </c>
      <c r="G5" s="19">
        <f t="shared" si="4"/>
        <v>74809</v>
      </c>
    </row>
    <row r="6" spans="1:7" x14ac:dyDescent="0.25">
      <c r="A6" s="17">
        <v>5043</v>
      </c>
      <c r="B6" s="18" t="s">
        <v>30</v>
      </c>
      <c r="C6" s="19">
        <f>C44</f>
        <v>0</v>
      </c>
      <c r="D6" s="19">
        <f t="shared" ref="D6:G6" si="5">D44</f>
        <v>0</v>
      </c>
      <c r="E6" s="19">
        <f t="shared" si="5"/>
        <v>380</v>
      </c>
      <c r="F6" s="19">
        <f t="shared" si="5"/>
        <v>380</v>
      </c>
      <c r="G6" s="19">
        <f t="shared" si="5"/>
        <v>380</v>
      </c>
    </row>
    <row r="7" spans="1:7" x14ac:dyDescent="0.25">
      <c r="A7" s="17">
        <v>51</v>
      </c>
      <c r="B7" s="18" t="s">
        <v>4</v>
      </c>
      <c r="C7" s="19">
        <f t="shared" ref="C7:D7" si="6">C35</f>
        <v>6055</v>
      </c>
      <c r="D7" s="19">
        <f t="shared" si="6"/>
        <v>18509</v>
      </c>
      <c r="E7" s="19">
        <f>E35</f>
        <v>0</v>
      </c>
      <c r="F7" s="19">
        <f t="shared" ref="F7:G7" si="7">F35</f>
        <v>0</v>
      </c>
      <c r="G7" s="19">
        <f t="shared" si="7"/>
        <v>0</v>
      </c>
    </row>
    <row r="8" spans="1:7" x14ac:dyDescent="0.25">
      <c r="A8" s="17">
        <v>52</v>
      </c>
      <c r="B8" s="18" t="s">
        <v>5</v>
      </c>
      <c r="C8" s="19">
        <f t="shared" ref="C8:D8" si="8">C39</f>
        <v>26444</v>
      </c>
      <c r="D8" s="19">
        <f t="shared" si="8"/>
        <v>41178</v>
      </c>
      <c r="E8" s="19">
        <f>E39</f>
        <v>10400</v>
      </c>
      <c r="F8" s="19">
        <f t="shared" ref="F8:G8" si="9">F39</f>
        <v>9900</v>
      </c>
      <c r="G8" s="19">
        <f t="shared" si="9"/>
        <v>9900</v>
      </c>
    </row>
    <row r="9" spans="1:7" x14ac:dyDescent="0.25">
      <c r="A9" s="17">
        <v>581</v>
      </c>
      <c r="B9" s="18" t="s">
        <v>28</v>
      </c>
      <c r="C9" s="19">
        <f t="shared" ref="C9:D9" si="10">C18</f>
        <v>0</v>
      </c>
      <c r="D9" s="19">
        <f t="shared" si="10"/>
        <v>4530</v>
      </c>
      <c r="E9" s="19">
        <f>E18</f>
        <v>16771</v>
      </c>
      <c r="F9" s="19">
        <f t="shared" ref="F9:G9" si="11">F18</f>
        <v>10745</v>
      </c>
      <c r="G9" s="19">
        <f t="shared" si="11"/>
        <v>4946</v>
      </c>
    </row>
    <row r="10" spans="1:7" x14ac:dyDescent="0.25">
      <c r="A10" s="14" t="s">
        <v>20</v>
      </c>
      <c r="B10" s="15" t="s">
        <v>21</v>
      </c>
      <c r="C10" s="16">
        <f>C11+C21+C17</f>
        <v>3202621</v>
      </c>
      <c r="D10" s="16">
        <f t="shared" ref="D10:G10" si="12">D11+D21+D17</f>
        <v>3938672</v>
      </c>
      <c r="E10" s="16">
        <f>E11+E21+E17</f>
        <v>3969163.86</v>
      </c>
      <c r="F10" s="16">
        <f t="shared" si="12"/>
        <v>4085212.21</v>
      </c>
      <c r="G10" s="16">
        <f t="shared" si="12"/>
        <v>4205974.2799999993</v>
      </c>
    </row>
    <row r="11" spans="1:7" x14ac:dyDescent="0.25">
      <c r="A11" s="21" t="s">
        <v>34</v>
      </c>
      <c r="B11" s="22" t="s">
        <v>33</v>
      </c>
      <c r="C11" s="23">
        <f>C12+C18</f>
        <v>3067992</v>
      </c>
      <c r="D11" s="24">
        <f>D12</f>
        <v>3759151</v>
      </c>
      <c r="E11" s="23">
        <f>E12</f>
        <v>3765979.86</v>
      </c>
      <c r="F11" s="23">
        <f t="shared" ref="F11:G11" si="13">F12</f>
        <v>3937732.21</v>
      </c>
      <c r="G11" s="23">
        <f t="shared" si="13"/>
        <v>4072622.28</v>
      </c>
    </row>
    <row r="12" spans="1:7" x14ac:dyDescent="0.25">
      <c r="A12" s="17" t="s">
        <v>12</v>
      </c>
      <c r="B12" s="18" t="s">
        <v>0</v>
      </c>
      <c r="C12" s="19">
        <f>C13+C14+C15+C16</f>
        <v>3067992</v>
      </c>
      <c r="D12" s="19">
        <f>D13+D14+D15+D16</f>
        <v>3759151</v>
      </c>
      <c r="E12" s="19">
        <f>E13+E14+E15+E16</f>
        <v>3765979.86</v>
      </c>
      <c r="F12" s="19">
        <f t="shared" ref="F12:G12" si="14">F13+F14+F15+F16</f>
        <v>3937732.21</v>
      </c>
      <c r="G12" s="19">
        <f t="shared" si="14"/>
        <v>4072622.28</v>
      </c>
    </row>
    <row r="13" spans="1:7" x14ac:dyDescent="0.25">
      <c r="A13" s="3" t="s">
        <v>6</v>
      </c>
      <c r="B13" s="1" t="s">
        <v>14</v>
      </c>
      <c r="C13" s="4">
        <v>2654096</v>
      </c>
      <c r="D13" s="6">
        <f>2965732</f>
        <v>2965732</v>
      </c>
      <c r="E13" s="4">
        <v>3128317.86</v>
      </c>
      <c r="F13" s="4">
        <v>3268841.21</v>
      </c>
      <c r="G13" s="4">
        <v>3373911.28</v>
      </c>
    </row>
    <row r="14" spans="1:7" x14ac:dyDescent="0.25">
      <c r="A14" s="3" t="s">
        <v>8</v>
      </c>
      <c r="B14" s="1" t="s">
        <v>13</v>
      </c>
      <c r="C14" s="4">
        <v>379590</v>
      </c>
      <c r="D14" s="6">
        <f>52465+1009+438602+204493</f>
        <v>696569</v>
      </c>
      <c r="E14" s="5">
        <v>544662</v>
      </c>
      <c r="F14" s="4">
        <v>575891</v>
      </c>
      <c r="G14" s="4">
        <v>605711</v>
      </c>
    </row>
    <row r="15" spans="1:7" x14ac:dyDescent="0.25">
      <c r="A15" s="3" t="s">
        <v>9</v>
      </c>
      <c r="B15" s="1" t="s">
        <v>15</v>
      </c>
      <c r="C15" s="4">
        <v>0</v>
      </c>
      <c r="D15" s="6">
        <v>0</v>
      </c>
      <c r="E15" s="4"/>
      <c r="F15" s="4"/>
      <c r="G15" s="4"/>
    </row>
    <row r="16" spans="1:7" x14ac:dyDescent="0.25">
      <c r="A16" s="3" t="s">
        <v>10</v>
      </c>
      <c r="B16" s="1" t="s">
        <v>17</v>
      </c>
      <c r="C16" s="4">
        <v>34306</v>
      </c>
      <c r="D16" s="6">
        <f>88000+8850</f>
        <v>96850</v>
      </c>
      <c r="E16" s="4">
        <v>93000</v>
      </c>
      <c r="F16" s="4">
        <v>93000</v>
      </c>
      <c r="G16" s="4">
        <v>93000</v>
      </c>
    </row>
    <row r="17" spans="1:7" x14ac:dyDescent="0.25">
      <c r="A17" s="21" t="s">
        <v>35</v>
      </c>
      <c r="B17" s="22" t="s">
        <v>36</v>
      </c>
      <c r="C17" s="23">
        <f>C18</f>
        <v>0</v>
      </c>
      <c r="D17" s="23">
        <f t="shared" ref="D17:G17" si="15">D18</f>
        <v>4530</v>
      </c>
      <c r="E17" s="23">
        <f t="shared" si="15"/>
        <v>16771</v>
      </c>
      <c r="F17" s="23">
        <f t="shared" si="15"/>
        <v>10745</v>
      </c>
      <c r="G17" s="23">
        <f t="shared" si="15"/>
        <v>4946</v>
      </c>
    </row>
    <row r="18" spans="1:7" x14ac:dyDescent="0.25">
      <c r="A18" s="17">
        <v>581</v>
      </c>
      <c r="B18" s="18" t="s">
        <v>28</v>
      </c>
      <c r="C18" s="20">
        <f>C19+C20</f>
        <v>0</v>
      </c>
      <c r="D18" s="20">
        <f>D19+D20</f>
        <v>4530</v>
      </c>
      <c r="E18" s="20">
        <f t="shared" ref="E18:G18" si="16">E19+E20</f>
        <v>16771</v>
      </c>
      <c r="F18" s="20">
        <f t="shared" si="16"/>
        <v>10745</v>
      </c>
      <c r="G18" s="20">
        <f t="shared" si="16"/>
        <v>4946</v>
      </c>
    </row>
    <row r="19" spans="1:7" x14ac:dyDescent="0.25">
      <c r="A19" s="3" t="s">
        <v>8</v>
      </c>
      <c r="B19" s="1" t="s">
        <v>13</v>
      </c>
      <c r="C19" s="4">
        <v>0</v>
      </c>
      <c r="D19" s="6">
        <v>1599</v>
      </c>
      <c r="E19" s="4">
        <v>8959</v>
      </c>
      <c r="F19" s="4">
        <v>10745</v>
      </c>
      <c r="G19" s="4">
        <v>4946</v>
      </c>
    </row>
    <row r="20" spans="1:7" x14ac:dyDescent="0.25">
      <c r="A20" s="3" t="s">
        <v>10</v>
      </c>
      <c r="B20" s="1" t="s">
        <v>17</v>
      </c>
      <c r="C20" s="4">
        <v>0</v>
      </c>
      <c r="D20" s="6">
        <v>2931</v>
      </c>
      <c r="E20" s="4">
        <v>7812</v>
      </c>
      <c r="F20" s="4"/>
      <c r="G20" s="4"/>
    </row>
    <row r="21" spans="1:7" x14ac:dyDescent="0.25">
      <c r="A21" s="21" t="s">
        <v>31</v>
      </c>
      <c r="B21" s="22" t="s">
        <v>32</v>
      </c>
      <c r="C21" s="23">
        <f>C22+C28+C35+C39+C44</f>
        <v>134629</v>
      </c>
      <c r="D21" s="23">
        <f>D22+D28+D35+D39+D44</f>
        <v>174991</v>
      </c>
      <c r="E21" s="23">
        <f t="shared" ref="D21:G21" si="17">E22+E28+E35+E39+E44</f>
        <v>186413</v>
      </c>
      <c r="F21" s="23">
        <f t="shared" si="17"/>
        <v>136735</v>
      </c>
      <c r="G21" s="23">
        <f t="shared" si="17"/>
        <v>128406</v>
      </c>
    </row>
    <row r="22" spans="1:7" x14ac:dyDescent="0.25">
      <c r="A22" s="17" t="s">
        <v>6</v>
      </c>
      <c r="B22" s="18" t="s">
        <v>7</v>
      </c>
      <c r="C22" s="19">
        <f>C23+C24+C25+C26+C27</f>
        <v>21316</v>
      </c>
      <c r="D22" s="19">
        <f>D23+D24+D25+D26+D27</f>
        <v>36548</v>
      </c>
      <c r="E22" s="19">
        <f t="shared" ref="E22:G22" si="18">E23+E24+E25+E26+E27</f>
        <v>68924</v>
      </c>
      <c r="F22" s="19">
        <f t="shared" si="18"/>
        <v>42796</v>
      </c>
      <c r="G22" s="19">
        <f t="shared" si="18"/>
        <v>43317</v>
      </c>
    </row>
    <row r="23" spans="1:7" x14ac:dyDescent="0.25">
      <c r="A23" s="3" t="s">
        <v>6</v>
      </c>
      <c r="B23" s="1" t="s">
        <v>14</v>
      </c>
      <c r="C23" s="4">
        <v>4</v>
      </c>
      <c r="D23" s="4">
        <v>4700</v>
      </c>
      <c r="E23" s="4">
        <v>5000</v>
      </c>
      <c r="F23" s="4">
        <v>5000</v>
      </c>
      <c r="G23" s="4">
        <v>5000</v>
      </c>
    </row>
    <row r="24" spans="1:7" x14ac:dyDescent="0.25">
      <c r="A24" s="3" t="s">
        <v>8</v>
      </c>
      <c r="B24" s="1" t="s">
        <v>13</v>
      </c>
      <c r="C24" s="4">
        <v>18627</v>
      </c>
      <c r="D24" s="4">
        <v>25247</v>
      </c>
      <c r="E24" s="4">
        <v>29728</v>
      </c>
      <c r="F24" s="4">
        <v>23865</v>
      </c>
      <c r="G24" s="4">
        <v>23989</v>
      </c>
    </row>
    <row r="25" spans="1:7" x14ac:dyDescent="0.25">
      <c r="A25" s="3" t="s">
        <v>9</v>
      </c>
      <c r="B25" s="1" t="s">
        <v>15</v>
      </c>
      <c r="C25" s="4">
        <v>0</v>
      </c>
      <c r="D25" s="4">
        <v>0</v>
      </c>
      <c r="E25" s="4"/>
      <c r="F25" s="4"/>
      <c r="G25" s="4"/>
    </row>
    <row r="26" spans="1:7" x14ac:dyDescent="0.25">
      <c r="A26" s="3">
        <v>36</v>
      </c>
      <c r="B26" s="1" t="s">
        <v>16</v>
      </c>
      <c r="C26" s="4">
        <v>602</v>
      </c>
      <c r="D26" s="4">
        <v>1000</v>
      </c>
      <c r="E26" s="4">
        <v>2000</v>
      </c>
      <c r="F26" s="4">
        <v>1500</v>
      </c>
      <c r="G26" s="4">
        <v>1650</v>
      </c>
    </row>
    <row r="27" spans="1:7" x14ac:dyDescent="0.25">
      <c r="A27" s="3">
        <v>42</v>
      </c>
      <c r="B27" s="1" t="s">
        <v>17</v>
      </c>
      <c r="C27" s="4">
        <v>2083</v>
      </c>
      <c r="D27" s="4">
        <v>5601</v>
      </c>
      <c r="E27" s="4">
        <v>32196</v>
      </c>
      <c r="F27" s="4">
        <v>12431</v>
      </c>
      <c r="G27" s="4">
        <v>12678</v>
      </c>
    </row>
    <row r="28" spans="1:7" x14ac:dyDescent="0.25">
      <c r="A28" s="17" t="s">
        <v>1</v>
      </c>
      <c r="B28" s="18" t="s">
        <v>2</v>
      </c>
      <c r="C28" s="19">
        <f>C29+C30+C31+C32+C34+C33</f>
        <v>80814</v>
      </c>
      <c r="D28" s="19">
        <f>D29+D30+D31+D32+D34+D33</f>
        <v>78756</v>
      </c>
      <c r="E28" s="19">
        <f t="shared" ref="E28:G28" si="19">E29+E30+E31+E32+E34+E33</f>
        <v>106709</v>
      </c>
      <c r="F28" s="19">
        <f t="shared" si="19"/>
        <v>83659</v>
      </c>
      <c r="G28" s="19">
        <f t="shared" si="19"/>
        <v>74809</v>
      </c>
    </row>
    <row r="29" spans="1:7" x14ac:dyDescent="0.25">
      <c r="A29" s="3" t="s">
        <v>6</v>
      </c>
      <c r="B29" s="1" t="s">
        <v>14</v>
      </c>
      <c r="C29" s="4">
        <v>32857</v>
      </c>
      <c r="D29" s="4">
        <v>36587</v>
      </c>
      <c r="E29" s="4">
        <v>30000</v>
      </c>
      <c r="F29" s="4">
        <v>30000</v>
      </c>
      <c r="G29" s="4">
        <v>30000</v>
      </c>
    </row>
    <row r="30" spans="1:7" x14ac:dyDescent="0.25">
      <c r="A30" s="3" t="s">
        <v>8</v>
      </c>
      <c r="B30" s="1" t="s">
        <v>13</v>
      </c>
      <c r="C30" s="4">
        <v>42552</v>
      </c>
      <c r="D30" s="4">
        <v>37169</v>
      </c>
      <c r="E30" s="4">
        <v>39909</v>
      </c>
      <c r="F30" s="4">
        <v>37209</v>
      </c>
      <c r="G30" s="4">
        <v>37209</v>
      </c>
    </row>
    <row r="31" spans="1:7" x14ac:dyDescent="0.25">
      <c r="A31" s="3" t="s">
        <v>9</v>
      </c>
      <c r="B31" s="1" t="s">
        <v>15</v>
      </c>
      <c r="C31" s="4">
        <v>1394</v>
      </c>
      <c r="D31" s="4">
        <v>2000</v>
      </c>
      <c r="E31" s="25">
        <v>1800</v>
      </c>
      <c r="F31" s="25">
        <v>1800</v>
      </c>
      <c r="G31" s="25">
        <v>1800</v>
      </c>
    </row>
    <row r="32" spans="1:7" x14ac:dyDescent="0.25">
      <c r="A32" s="3">
        <v>36</v>
      </c>
      <c r="B32" s="1" t="s">
        <v>18</v>
      </c>
      <c r="C32" s="4">
        <v>1521</v>
      </c>
      <c r="D32" s="4">
        <v>1000</v>
      </c>
      <c r="E32" s="25">
        <v>1500</v>
      </c>
      <c r="F32" s="25">
        <v>1650</v>
      </c>
      <c r="G32" s="25">
        <v>1800</v>
      </c>
    </row>
    <row r="33" spans="1:7" x14ac:dyDescent="0.25">
      <c r="A33" s="3">
        <v>38</v>
      </c>
      <c r="B33" s="1" t="s">
        <v>29</v>
      </c>
      <c r="C33" s="4">
        <v>300</v>
      </c>
      <c r="D33" s="4">
        <v>0</v>
      </c>
      <c r="E33" s="4"/>
      <c r="F33" s="4"/>
      <c r="G33" s="4"/>
    </row>
    <row r="34" spans="1:7" x14ac:dyDescent="0.25">
      <c r="A34" s="3" t="s">
        <v>10</v>
      </c>
      <c r="B34" s="1" t="s">
        <v>17</v>
      </c>
      <c r="C34" s="4">
        <v>2190</v>
      </c>
      <c r="D34" s="4">
        <v>2000</v>
      </c>
      <c r="E34" s="4">
        <v>33500</v>
      </c>
      <c r="F34" s="4">
        <v>13000</v>
      </c>
      <c r="G34" s="4">
        <v>4000</v>
      </c>
    </row>
    <row r="35" spans="1:7" x14ac:dyDescent="0.25">
      <c r="A35" s="17" t="s">
        <v>3</v>
      </c>
      <c r="B35" s="18" t="s">
        <v>4</v>
      </c>
      <c r="C35" s="19">
        <f>C36+C37+C38</f>
        <v>6055</v>
      </c>
      <c r="D35" s="19">
        <f>D36+D37+D38</f>
        <v>18509</v>
      </c>
      <c r="E35" s="19">
        <f t="shared" ref="E35:G35" si="20">E36+E37</f>
        <v>0</v>
      </c>
      <c r="F35" s="19">
        <f t="shared" si="20"/>
        <v>0</v>
      </c>
      <c r="G35" s="19">
        <f t="shared" si="20"/>
        <v>0</v>
      </c>
    </row>
    <row r="36" spans="1:7" x14ac:dyDescent="0.25">
      <c r="A36" s="3" t="s">
        <v>6</v>
      </c>
      <c r="B36" s="1" t="s">
        <v>14</v>
      </c>
      <c r="C36" s="4">
        <v>0</v>
      </c>
      <c r="D36" s="4">
        <v>2240</v>
      </c>
      <c r="E36" s="4"/>
      <c r="F36" s="4"/>
      <c r="G36" s="4"/>
    </row>
    <row r="37" spans="1:7" x14ac:dyDescent="0.25">
      <c r="A37" s="7" t="s">
        <v>8</v>
      </c>
      <c r="B37" s="8" t="s">
        <v>13</v>
      </c>
      <c r="C37" s="9">
        <v>6055</v>
      </c>
      <c r="D37" s="9">
        <v>15719</v>
      </c>
      <c r="E37" s="9"/>
      <c r="F37" s="9"/>
      <c r="G37" s="9"/>
    </row>
    <row r="38" spans="1:7" x14ac:dyDescent="0.25">
      <c r="A38" s="3" t="s">
        <v>10</v>
      </c>
      <c r="B38" s="1" t="s">
        <v>17</v>
      </c>
      <c r="C38" s="10">
        <v>0</v>
      </c>
      <c r="D38" s="11">
        <v>550</v>
      </c>
      <c r="E38" s="10"/>
      <c r="F38" s="10"/>
      <c r="G38" s="10"/>
    </row>
    <row r="39" spans="1:7" x14ac:dyDescent="0.25">
      <c r="A39" s="17" t="s">
        <v>19</v>
      </c>
      <c r="B39" s="18" t="s">
        <v>5</v>
      </c>
      <c r="C39" s="19">
        <f>C40+C41+C42+C43</f>
        <v>26444</v>
      </c>
      <c r="D39" s="19">
        <f>D40+D41+D42+D43</f>
        <v>41178</v>
      </c>
      <c r="E39" s="19">
        <f t="shared" ref="E39:G39" si="21">E40+E41+E42+E43</f>
        <v>10400</v>
      </c>
      <c r="F39" s="19">
        <f t="shared" si="21"/>
        <v>9900</v>
      </c>
      <c r="G39" s="19">
        <f t="shared" si="21"/>
        <v>9900</v>
      </c>
    </row>
    <row r="40" spans="1:7" x14ac:dyDescent="0.25">
      <c r="A40" s="3" t="s">
        <v>6</v>
      </c>
      <c r="B40" s="1" t="s">
        <v>14</v>
      </c>
      <c r="C40" s="4">
        <v>0</v>
      </c>
      <c r="D40" s="4">
        <v>0</v>
      </c>
      <c r="E40" s="4"/>
      <c r="F40" s="4"/>
      <c r="G40" s="4"/>
    </row>
    <row r="41" spans="1:7" x14ac:dyDescent="0.25">
      <c r="A41" s="3" t="s">
        <v>8</v>
      </c>
      <c r="B41" s="1" t="s">
        <v>13</v>
      </c>
      <c r="C41" s="4">
        <v>21512</v>
      </c>
      <c r="D41" s="4">
        <v>33178</v>
      </c>
      <c r="E41" s="4">
        <v>8900</v>
      </c>
      <c r="F41" s="4">
        <v>8400</v>
      </c>
      <c r="G41" s="4">
        <v>8400</v>
      </c>
    </row>
    <row r="42" spans="1:7" x14ac:dyDescent="0.25">
      <c r="A42" s="3" t="s">
        <v>11</v>
      </c>
      <c r="B42" s="1" t="s">
        <v>18</v>
      </c>
      <c r="C42" s="4">
        <v>0</v>
      </c>
      <c r="D42" s="4">
        <v>4000</v>
      </c>
      <c r="E42" s="4"/>
      <c r="F42" s="4"/>
      <c r="G42" s="4"/>
    </row>
    <row r="43" spans="1:7" x14ac:dyDescent="0.25">
      <c r="A43" s="3" t="s">
        <v>10</v>
      </c>
      <c r="B43" s="1" t="s">
        <v>17</v>
      </c>
      <c r="C43" s="4">
        <v>4932</v>
      </c>
      <c r="D43" s="4">
        <v>4000</v>
      </c>
      <c r="E43" s="4">
        <v>1500</v>
      </c>
      <c r="F43" s="4">
        <v>1500</v>
      </c>
      <c r="G43" s="4">
        <v>1500</v>
      </c>
    </row>
    <row r="44" spans="1:7" x14ac:dyDescent="0.25">
      <c r="A44" s="17">
        <v>5043</v>
      </c>
      <c r="B44" s="18" t="s">
        <v>30</v>
      </c>
      <c r="C44" s="19">
        <f>C45</f>
        <v>0</v>
      </c>
      <c r="D44" s="19">
        <f t="shared" ref="D44:G44" si="22">D45</f>
        <v>0</v>
      </c>
      <c r="E44" s="19">
        <f t="shared" si="22"/>
        <v>380</v>
      </c>
      <c r="F44" s="19">
        <f t="shared" si="22"/>
        <v>380</v>
      </c>
      <c r="G44" s="19">
        <f t="shared" si="22"/>
        <v>380</v>
      </c>
    </row>
    <row r="45" spans="1:7" x14ac:dyDescent="0.25">
      <c r="A45" s="3" t="s">
        <v>8</v>
      </c>
      <c r="B45" s="1" t="s">
        <v>13</v>
      </c>
      <c r="C45" s="4"/>
      <c r="D45" s="4"/>
      <c r="E45" s="4">
        <v>380</v>
      </c>
      <c r="F45" s="4">
        <v>380</v>
      </c>
      <c r="G45" s="4">
        <v>380</v>
      </c>
    </row>
  </sheetData>
  <dataValidations count="1">
    <dataValidation type="whole" allowBlank="1" showInputMessage="1" showErrorMessage="1" errorTitle="GREŠKA" error="U ovo polje je dozvoljen unos samo brojčanih vrijednosti (bez decimala!)" sqref="E31:G32" xr:uid="{4A826CBC-CA52-4A34-B660-2BC62B45FFA6}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APURI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Mirela Čirjak</cp:lastModifiedBy>
  <cp:lastPrinted>2025-12-15T08:33:14Z</cp:lastPrinted>
  <dcterms:created xsi:type="dcterms:W3CDTF">2022-10-31T10:11:38Z</dcterms:created>
  <dcterms:modified xsi:type="dcterms:W3CDTF">2025-12-15T08:33:31Z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